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Q\Desktop\"/>
    </mc:Choice>
  </mc:AlternateContent>
  <xr:revisionPtr revIDLastSave="0" documentId="13_ncr:1_{7F7762D3-F970-4E19-B5D3-01203275FA54}" xr6:coauthVersionLast="47" xr6:coauthVersionMax="47" xr10:uidLastSave="{00000000-0000-0000-0000-000000000000}"/>
  <bookViews>
    <workbookView xWindow="-120" yWindow="-120" windowWidth="29040" windowHeight="15840" xr2:uid="{23F3B466-4324-4AA7-9A85-669AF36A6187}"/>
  </bookViews>
  <sheets>
    <sheet name="PORÓWNANIE" sheetId="2" r:id="rId1"/>
    <sheet name="KALKULATO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3" l="1"/>
  <c r="E11" i="3" s="1"/>
  <c r="E6" i="3"/>
  <c r="E7" i="3" s="1"/>
  <c r="D11" i="3"/>
  <c r="D13" i="3" s="1"/>
  <c r="D8" i="3"/>
  <c r="D6" i="3"/>
  <c r="D7" i="3" s="1"/>
  <c r="D15" i="3" l="1"/>
  <c r="E13" i="3"/>
  <c r="E15" i="3" s="1"/>
  <c r="E8" i="3"/>
  <c r="E16" i="3" l="1"/>
  <c r="D16" i="3"/>
</calcChain>
</file>

<file path=xl/sharedStrings.xml><?xml version="1.0" encoding="utf-8"?>
<sst xmlns="http://schemas.openxmlformats.org/spreadsheetml/2006/main" count="77" uniqueCount="61">
  <si>
    <t>BEZ DZIAŁALNOŚCI</t>
  </si>
  <si>
    <t>ZA CAŁOŚĆ Z MATERIAŁEM</t>
  </si>
  <si>
    <t>MATERIAŁ PO STRONIE INWESTORA</t>
  </si>
  <si>
    <t>ROBOCIZNA + MATERIAŁ</t>
  </si>
  <si>
    <t>brak</t>
  </si>
  <si>
    <t>jest</t>
  </si>
  <si>
    <t>jest na usługę</t>
  </si>
  <si>
    <t>brak możliwości</t>
  </si>
  <si>
    <t>pełne</t>
  </si>
  <si>
    <t>za robociznę</t>
  </si>
  <si>
    <t>brak odpowiedzialności</t>
  </si>
  <si>
    <t>zagwarantowana</t>
  </si>
  <si>
    <t>Cena ogólna</t>
  </si>
  <si>
    <t>ryzyko inwestora</t>
  </si>
  <si>
    <t>ryzyko wykonawcy</t>
  </si>
  <si>
    <t>zysk wykonawcy</t>
  </si>
  <si>
    <t>tylko robocizna</t>
  </si>
  <si>
    <t>zysk inwestora</t>
  </si>
  <si>
    <t>Metoda wyceny</t>
  </si>
  <si>
    <t>nieznana</t>
  </si>
  <si>
    <t>tylko rob + materiał w cenach hurt.</t>
  </si>
  <si>
    <t>robocizna +  materiał według cen</t>
  </si>
  <si>
    <t>Brutto</t>
  </si>
  <si>
    <t>Netto</t>
  </si>
  <si>
    <t>Rabat w hurtowni (%)</t>
  </si>
  <si>
    <t>Netto po rabacie</t>
  </si>
  <si>
    <t>Stawka VAT rzeczywista (%)</t>
  </si>
  <si>
    <t>RZECZYWISTY KOSZT MATERIAŁÓW</t>
  </si>
  <si>
    <t>MATERIAŁY</t>
  </si>
  <si>
    <t>ROBOCIZNA</t>
  </si>
  <si>
    <t>RZECZYWISTY KOSZT ROBOCIZNY</t>
  </si>
  <si>
    <t>ŁĄCZNY RZECZYWISTY KOSZT</t>
  </si>
  <si>
    <t>OSOBNO ROBOCIZNA + MATERIAŁY WG ZUŻYCIA</t>
  </si>
  <si>
    <t>RÓŻNICA</t>
  </si>
  <si>
    <t>KALKULATOR OPŁACALNOŚCI WYBORU ELEKTRYKA</t>
  </si>
  <si>
    <t>NA DZIAŁALNOŚCI GOSPODARCZEJ</t>
  </si>
  <si>
    <t>rezerwa na materiał + 20%</t>
  </si>
  <si>
    <t>Materiały podrożały</t>
  </si>
  <si>
    <t>Materiały potaniały</t>
  </si>
  <si>
    <t>Roszczenia</t>
  </si>
  <si>
    <t>pełne z wyjątkami</t>
  </si>
  <si>
    <t>odpowiada wykonawca</t>
  </si>
  <si>
    <t>odpowiada inwestor</t>
  </si>
  <si>
    <t>Odpowiedzialność za materiał (dobór)</t>
  </si>
  <si>
    <t>Materiałów brakło</t>
  </si>
  <si>
    <t>Materiały pozostały</t>
  </si>
  <si>
    <t>ryzyko wykonawcy, powinien dostarczyć</t>
  </si>
  <si>
    <t>zostają wykonawcy</t>
  </si>
  <si>
    <t>niby niska, czy warto? (patrz kalkulator)</t>
  </si>
  <si>
    <t>inwestor ponosi koszty i ryzyko</t>
  </si>
  <si>
    <t>inwestor ponosi koszty, ryzyko wykonawcy</t>
  </si>
  <si>
    <t>zostają inwestorowi</t>
  </si>
  <si>
    <t>zostają inwestorowi lub rozliczenie z wykonawcą</t>
  </si>
  <si>
    <t>Rachunek/Dokument</t>
  </si>
  <si>
    <t>Pomiary odbiorcze</t>
  </si>
  <si>
    <t>Niechętny, bo dane na protokole</t>
  </si>
  <si>
    <t>Wykona, często w cenie usług</t>
  </si>
  <si>
    <t>Opinie</t>
  </si>
  <si>
    <t>tylko wśród znajomych</t>
  </si>
  <si>
    <t>Znajomi i internet</t>
  </si>
  <si>
    <t>robocizna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</si>
</sst>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11"/>
      <color theme="2" tint="-0.499984740745262"/>
      <name val="Aptos Narrow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999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3" borderId="8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/>
    <xf numFmtId="0" fontId="2" fillId="3" borderId="11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center" vertical="center"/>
    </xf>
    <xf numFmtId="2" fontId="2" fillId="4" borderId="15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2" fillId="3" borderId="18" xfId="0" applyNumberFormat="1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2" fontId="5" fillId="2" borderId="21" xfId="0" applyNumberFormat="1" applyFont="1" applyFill="1" applyBorder="1" applyAlignment="1">
      <alignment horizontal="center" vertical="center"/>
    </xf>
    <xf numFmtId="2" fontId="5" fillId="2" borderId="22" xfId="0" applyNumberFormat="1" applyFont="1" applyFill="1" applyBorder="1" applyAlignment="1">
      <alignment horizontal="center" vertical="center"/>
    </xf>
    <xf numFmtId="2" fontId="5" fillId="2" borderId="18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5" fillId="6" borderId="14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textRotation="90"/>
    </xf>
    <xf numFmtId="0" fontId="3" fillId="3" borderId="6" xfId="0" applyFont="1" applyFill="1" applyBorder="1" applyAlignment="1">
      <alignment horizontal="center" vertical="center" textRotation="90"/>
    </xf>
  </cellXfs>
  <cellStyles count="1">
    <cellStyle name="Normalny" xfId="0" builtinId="0"/>
  </cellStyles>
  <dxfs count="4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klep.gssh.p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klep.gssh.p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9525</xdr:rowOff>
    </xdr:from>
    <xdr:to>
      <xdr:col>1</xdr:col>
      <xdr:colOff>2486025</xdr:colOff>
      <xdr:row>4</xdr:row>
      <xdr:rowOff>466725</xdr:rowOff>
    </xdr:to>
    <xdr:sp macro="" textlink="">
      <xdr:nvSpPr>
        <xdr:cNvPr id="2" name="Prostokąt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D88E66-9605-E89D-B1E8-DD84AE27C7B5}"/>
            </a:ext>
          </a:extLst>
        </xdr:cNvPr>
        <xdr:cNvSpPr/>
      </xdr:nvSpPr>
      <xdr:spPr>
        <a:xfrm>
          <a:off x="1371600" y="885825"/>
          <a:ext cx="2466975" cy="933450"/>
        </a:xfrm>
        <a:prstGeom prst="rect">
          <a:avLst/>
        </a:prstGeom>
        <a:gradFill flip="none" rotWithShape="1">
          <a:gsLst>
            <a:gs pos="0">
              <a:srgbClr val="009999">
                <a:shade val="30000"/>
                <a:satMod val="115000"/>
              </a:srgbClr>
            </a:gs>
            <a:gs pos="50000">
              <a:srgbClr val="009999">
                <a:shade val="67500"/>
                <a:satMod val="115000"/>
              </a:srgbClr>
            </a:gs>
            <a:gs pos="100000">
              <a:srgbClr val="009999">
                <a:shade val="100000"/>
                <a:satMod val="115000"/>
              </a:srgb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2800" b="1">
              <a:solidFill>
                <a:schemeClr val="tx1"/>
              </a:solidFill>
            </a:rPr>
            <a:t>sklep.GSSH.pl</a:t>
          </a:r>
          <a:br>
            <a:rPr lang="pl-PL" sz="2400" b="1">
              <a:solidFill>
                <a:schemeClr val="tx1"/>
              </a:solidFill>
            </a:rPr>
          </a:br>
          <a:r>
            <a:rPr lang="pl-PL" sz="900" b="1">
              <a:solidFill>
                <a:schemeClr val="tx1"/>
              </a:solidFill>
            </a:rPr>
            <a:t>dobre</a:t>
          </a:r>
          <a:r>
            <a:rPr lang="pl-PL" sz="900" b="1" baseline="0">
              <a:solidFill>
                <a:schemeClr val="tx1"/>
              </a:solidFill>
            </a:rPr>
            <a:t> rozwiązania dla elektryki i automatyki</a:t>
          </a:r>
          <a:endParaRPr lang="pl-PL" sz="24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6" name="Prostokąt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78A0A5-796C-489B-9463-458F61E60551}"/>
            </a:ext>
          </a:extLst>
        </xdr:cNvPr>
        <xdr:cNvSpPr/>
      </xdr:nvSpPr>
      <xdr:spPr>
        <a:xfrm>
          <a:off x="5886450" y="876300"/>
          <a:ext cx="2552700" cy="1085850"/>
        </a:xfrm>
        <a:prstGeom prst="rect">
          <a:avLst/>
        </a:prstGeom>
        <a:gradFill flip="none" rotWithShape="1">
          <a:gsLst>
            <a:gs pos="0">
              <a:srgbClr val="009999">
                <a:shade val="30000"/>
                <a:satMod val="115000"/>
              </a:srgbClr>
            </a:gs>
            <a:gs pos="50000">
              <a:srgbClr val="009999">
                <a:shade val="67500"/>
                <a:satMod val="115000"/>
              </a:srgbClr>
            </a:gs>
            <a:gs pos="100000">
              <a:srgbClr val="009999">
                <a:shade val="100000"/>
                <a:satMod val="115000"/>
              </a:srgb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2800" b="1">
              <a:solidFill>
                <a:schemeClr val="tx1"/>
              </a:solidFill>
            </a:rPr>
            <a:t>sklep.GSSH.pl</a:t>
          </a:r>
          <a:br>
            <a:rPr lang="pl-PL" sz="2400" b="1">
              <a:solidFill>
                <a:schemeClr val="tx1"/>
              </a:solidFill>
            </a:rPr>
          </a:br>
          <a:r>
            <a:rPr lang="pl-PL" sz="900" b="1">
              <a:solidFill>
                <a:schemeClr val="tx1"/>
              </a:solidFill>
            </a:rPr>
            <a:t>dobre</a:t>
          </a:r>
          <a:r>
            <a:rPr lang="pl-PL" sz="900" b="1" baseline="0">
              <a:solidFill>
                <a:schemeClr val="tx1"/>
              </a:solidFill>
            </a:rPr>
            <a:t> rozwiązania dla elektryki i automatyki</a:t>
          </a:r>
          <a:endParaRPr lang="pl-PL" sz="24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F1ED-CA01-43E0-8C14-DAF2E9E4576E}">
  <dimension ref="B2:K28"/>
  <sheetViews>
    <sheetView tabSelected="1" zoomScaleNormal="100" workbookViewId="0">
      <selection activeCell="H8" sqref="H8"/>
    </sheetView>
  </sheetViews>
  <sheetFormatPr defaultRowHeight="15" x14ac:dyDescent="0.25"/>
  <cols>
    <col min="1" max="1" width="20.28515625" style="4" customWidth="1"/>
    <col min="2" max="2" width="37.42578125" style="4" customWidth="1"/>
    <col min="3" max="6" width="45.140625" style="4" customWidth="1"/>
    <col min="7" max="8" width="11" style="4" customWidth="1"/>
    <col min="9" max="9" width="29.85546875" style="4" customWidth="1"/>
    <col min="10" max="11" width="26.5703125" style="33" customWidth="1"/>
    <col min="12" max="16384" width="9.140625" style="4"/>
  </cols>
  <sheetData>
    <row r="2" spans="2:8" ht="24.75" customHeight="1" x14ac:dyDescent="0.25"/>
    <row r="3" spans="2:8" ht="15.75" thickBot="1" x14ac:dyDescent="0.3"/>
    <row r="4" spans="2:8" s="33" customFormat="1" ht="37.5" customHeight="1" x14ac:dyDescent="0.25">
      <c r="B4" s="54"/>
      <c r="C4" s="35" t="s">
        <v>0</v>
      </c>
      <c r="D4" s="40" t="s">
        <v>35</v>
      </c>
      <c r="E4" s="41"/>
      <c r="F4" s="42"/>
    </row>
    <row r="5" spans="2:8" s="33" customFormat="1" ht="37.5" customHeight="1" thickBot="1" x14ac:dyDescent="0.3">
      <c r="B5" s="55"/>
      <c r="C5" s="36"/>
      <c r="D5" s="43" t="s">
        <v>1</v>
      </c>
      <c r="E5" s="34" t="s">
        <v>2</v>
      </c>
      <c r="F5" s="44" t="s">
        <v>3</v>
      </c>
    </row>
    <row r="6" spans="2:8" s="33" customFormat="1" ht="35.25" customHeight="1" x14ac:dyDescent="0.25">
      <c r="B6" s="37" t="s">
        <v>53</v>
      </c>
      <c r="C6" s="45" t="s">
        <v>4</v>
      </c>
      <c r="D6" s="46" t="s">
        <v>5</v>
      </c>
      <c r="E6" s="47" t="s">
        <v>6</v>
      </c>
      <c r="F6" s="48" t="s">
        <v>5</v>
      </c>
      <c r="H6" s="53"/>
    </row>
    <row r="7" spans="2:8" s="33" customFormat="1" ht="35.25" customHeight="1" x14ac:dyDescent="0.25">
      <c r="B7" s="38" t="s">
        <v>39</v>
      </c>
      <c r="C7" s="45" t="s">
        <v>7</v>
      </c>
      <c r="D7" s="46" t="s">
        <v>8</v>
      </c>
      <c r="E7" s="47" t="s">
        <v>9</v>
      </c>
      <c r="F7" s="48" t="s">
        <v>40</v>
      </c>
      <c r="H7" s="53"/>
    </row>
    <row r="8" spans="2:8" s="33" customFormat="1" ht="35.25" customHeight="1" x14ac:dyDescent="0.25">
      <c r="B8" s="38" t="s">
        <v>57</v>
      </c>
      <c r="C8" s="45" t="s">
        <v>58</v>
      </c>
      <c r="D8" s="46" t="s">
        <v>59</v>
      </c>
      <c r="E8" s="47" t="s">
        <v>59</v>
      </c>
      <c r="F8" s="48" t="s">
        <v>59</v>
      </c>
      <c r="H8" s="53"/>
    </row>
    <row r="9" spans="2:8" s="33" customFormat="1" ht="35.25" customHeight="1" x14ac:dyDescent="0.25">
      <c r="B9" s="38" t="s">
        <v>43</v>
      </c>
      <c r="C9" s="45" t="s">
        <v>10</v>
      </c>
      <c r="D9" s="46" t="s">
        <v>41</v>
      </c>
      <c r="E9" s="47" t="s">
        <v>42</v>
      </c>
      <c r="F9" s="48" t="s">
        <v>41</v>
      </c>
      <c r="H9" s="53"/>
    </row>
    <row r="10" spans="2:8" s="33" customFormat="1" ht="35.25" customHeight="1" x14ac:dyDescent="0.25">
      <c r="B10" s="38" t="s">
        <v>12</v>
      </c>
      <c r="C10" s="45" t="s">
        <v>48</v>
      </c>
      <c r="D10" s="46" t="s">
        <v>11</v>
      </c>
      <c r="E10" s="47" t="s">
        <v>16</v>
      </c>
      <c r="F10" s="48" t="s">
        <v>20</v>
      </c>
      <c r="H10" s="53"/>
    </row>
    <row r="11" spans="2:8" s="33" customFormat="1" ht="35.25" customHeight="1" x14ac:dyDescent="0.25">
      <c r="B11" s="38" t="s">
        <v>18</v>
      </c>
      <c r="C11" s="45" t="s">
        <v>19</v>
      </c>
      <c r="D11" s="46" t="s">
        <v>36</v>
      </c>
      <c r="E11" s="47" t="s">
        <v>60</v>
      </c>
      <c r="F11" s="48" t="s">
        <v>21</v>
      </c>
      <c r="H11" s="53"/>
    </row>
    <row r="12" spans="2:8" s="33" customFormat="1" ht="35.25" customHeight="1" x14ac:dyDescent="0.25">
      <c r="B12" s="38" t="s">
        <v>37</v>
      </c>
      <c r="C12" s="45" t="s">
        <v>13</v>
      </c>
      <c r="D12" s="46" t="s">
        <v>14</v>
      </c>
      <c r="E12" s="47" t="s">
        <v>13</v>
      </c>
      <c r="F12" s="48" t="s">
        <v>13</v>
      </c>
      <c r="H12" s="53"/>
    </row>
    <row r="13" spans="2:8" s="33" customFormat="1" ht="35.25" customHeight="1" x14ac:dyDescent="0.25">
      <c r="B13" s="38" t="s">
        <v>38</v>
      </c>
      <c r="C13" s="45" t="s">
        <v>13</v>
      </c>
      <c r="D13" s="46" t="s">
        <v>15</v>
      </c>
      <c r="E13" s="47" t="s">
        <v>17</v>
      </c>
      <c r="F13" s="48" t="s">
        <v>17</v>
      </c>
      <c r="H13" s="53"/>
    </row>
    <row r="14" spans="2:8" s="33" customFormat="1" ht="35.25" customHeight="1" x14ac:dyDescent="0.25">
      <c r="B14" s="38" t="s">
        <v>44</v>
      </c>
      <c r="C14" s="45" t="s">
        <v>13</v>
      </c>
      <c r="D14" s="46" t="s">
        <v>46</v>
      </c>
      <c r="E14" s="47" t="s">
        <v>49</v>
      </c>
      <c r="F14" s="48" t="s">
        <v>50</v>
      </c>
      <c r="H14" s="53"/>
    </row>
    <row r="15" spans="2:8" s="33" customFormat="1" ht="35.25" customHeight="1" x14ac:dyDescent="0.25">
      <c r="B15" s="38" t="s">
        <v>45</v>
      </c>
      <c r="C15" s="45" t="s">
        <v>13</v>
      </c>
      <c r="D15" s="46" t="s">
        <v>47</v>
      </c>
      <c r="E15" s="47" t="s">
        <v>51</v>
      </c>
      <c r="F15" s="48" t="s">
        <v>52</v>
      </c>
      <c r="H15" s="53"/>
    </row>
    <row r="16" spans="2:8" s="33" customFormat="1" ht="35.25" customHeight="1" thickBot="1" x14ac:dyDescent="0.3">
      <c r="B16" s="39" t="s">
        <v>54</v>
      </c>
      <c r="C16" s="49" t="s">
        <v>55</v>
      </c>
      <c r="D16" s="50" t="s">
        <v>56</v>
      </c>
      <c r="E16" s="51" t="s">
        <v>56</v>
      </c>
      <c r="F16" s="52" t="s">
        <v>56</v>
      </c>
      <c r="H16" s="53"/>
    </row>
    <row r="17" s="33" customFormat="1" ht="21.75" customHeight="1" x14ac:dyDescent="0.25"/>
    <row r="18" s="33" customFormat="1" ht="21.75" customHeight="1" x14ac:dyDescent="0.25"/>
    <row r="19" s="33" customFormat="1" ht="21.75" customHeight="1" x14ac:dyDescent="0.25"/>
    <row r="20" s="33" customFormat="1" ht="21.75" customHeight="1" x14ac:dyDescent="0.25"/>
    <row r="21" s="33" customFormat="1" ht="21.75" customHeight="1" x14ac:dyDescent="0.25"/>
    <row r="22" s="33" customFormat="1" ht="21.75" customHeight="1" x14ac:dyDescent="0.25"/>
    <row r="23" s="33" customFormat="1" ht="21.75" customHeight="1" x14ac:dyDescent="0.25"/>
    <row r="24" s="33" customFormat="1" ht="21.75" customHeight="1" x14ac:dyDescent="0.25"/>
    <row r="25" s="33" customFormat="1" ht="21.75" customHeight="1" x14ac:dyDescent="0.25"/>
    <row r="26" s="33" customFormat="1" ht="21.75" customHeight="1" x14ac:dyDescent="0.25"/>
    <row r="27" s="33" customFormat="1" ht="21.75" customHeight="1" x14ac:dyDescent="0.25"/>
    <row r="28" s="33" customFormat="1" ht="21.75" customHeight="1" x14ac:dyDescent="0.25"/>
  </sheetData>
  <mergeCells count="3">
    <mergeCell ref="D4:F4"/>
    <mergeCell ref="B4:B5"/>
    <mergeCell ref="C4:C5"/>
  </mergeCells>
  <conditionalFormatting sqref="C6:C16">
    <cfRule type="expression" dxfId="3" priority="4">
      <formula>$H6&gt;3</formula>
    </cfRule>
  </conditionalFormatting>
  <conditionalFormatting sqref="D6:D16">
    <cfRule type="expression" dxfId="2" priority="3">
      <formula>$H6&gt;2</formula>
    </cfRule>
  </conditionalFormatting>
  <conditionalFormatting sqref="E6:E16">
    <cfRule type="expression" dxfId="1" priority="2">
      <formula>$H6&gt;1</formula>
    </cfRule>
  </conditionalFormatting>
  <conditionalFormatting sqref="F6:F16">
    <cfRule type="expression" dxfId="0" priority="1">
      <formula>$H6&gt;0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EE0C9-58B5-4261-BAAF-C3012B4B282A}">
  <dimension ref="B1:I16"/>
  <sheetViews>
    <sheetView zoomScale="115" zoomScaleNormal="115" workbookViewId="0">
      <selection activeCell="E10" sqref="E10"/>
    </sheetView>
  </sheetViews>
  <sheetFormatPr defaultRowHeight="15" x14ac:dyDescent="0.25"/>
  <cols>
    <col min="1" max="1" width="62.5703125" style="4" customWidth="1"/>
    <col min="2" max="2" width="6.5703125" style="4" customWidth="1"/>
    <col min="3" max="3" width="36.140625" style="4" customWidth="1"/>
    <col min="4" max="5" width="26.5703125" style="4" customWidth="1"/>
    <col min="6" max="16384" width="9.140625" style="4"/>
  </cols>
  <sheetData>
    <row r="1" spans="2:9" ht="6.75" customHeight="1" thickBot="1" x14ac:dyDescent="0.3"/>
    <row r="2" spans="2:9" ht="35.25" customHeight="1" thickBot="1" x14ac:dyDescent="0.3">
      <c r="B2" s="30" t="s">
        <v>34</v>
      </c>
      <c r="C2" s="31"/>
      <c r="D2" s="31"/>
      <c r="E2" s="32"/>
    </row>
    <row r="3" spans="2:9" ht="86.25" customHeight="1" thickBot="1" x14ac:dyDescent="0.3">
      <c r="B3" s="28"/>
      <c r="C3" s="29"/>
      <c r="D3" s="56" t="s">
        <v>0</v>
      </c>
      <c r="E3" s="57" t="s">
        <v>32</v>
      </c>
    </row>
    <row r="4" spans="2:9" ht="23.25" customHeight="1" x14ac:dyDescent="0.25">
      <c r="B4" s="58" t="s">
        <v>29</v>
      </c>
      <c r="C4" s="8" t="s">
        <v>23</v>
      </c>
      <c r="D4" s="11">
        <v>8000</v>
      </c>
      <c r="E4" s="27">
        <v>11260</v>
      </c>
    </row>
    <row r="5" spans="2:9" ht="23.25" customHeight="1" x14ac:dyDescent="0.25">
      <c r="B5" s="59"/>
      <c r="C5" s="9" t="s">
        <v>26</v>
      </c>
      <c r="D5" s="12">
        <v>0</v>
      </c>
      <c r="E5" s="18">
        <v>8</v>
      </c>
    </row>
    <row r="6" spans="2:9" ht="23.25" customHeight="1" x14ac:dyDescent="0.25">
      <c r="B6" s="59"/>
      <c r="C6" s="9" t="s">
        <v>22</v>
      </c>
      <c r="D6" s="13">
        <f>D4*(100%+D5%)</f>
        <v>8000</v>
      </c>
      <c r="E6" s="19">
        <f>E4*(100%+E5%)</f>
        <v>12160.800000000001</v>
      </c>
    </row>
    <row r="7" spans="2:9" s="7" customFormat="1" ht="30.75" customHeight="1" thickBot="1" x14ac:dyDescent="0.3">
      <c r="B7" s="1" t="s">
        <v>30</v>
      </c>
      <c r="C7" s="10"/>
      <c r="D7" s="14">
        <f>D6</f>
        <v>8000</v>
      </c>
      <c r="E7" s="20">
        <f>E6</f>
        <v>12160.800000000001</v>
      </c>
    </row>
    <row r="8" spans="2:9" ht="23.25" customHeight="1" x14ac:dyDescent="0.25">
      <c r="B8" s="58" t="s">
        <v>28</v>
      </c>
      <c r="C8" s="8" t="s">
        <v>22</v>
      </c>
      <c r="D8" s="15">
        <f>D9*1.23</f>
        <v>14760</v>
      </c>
      <c r="E8" s="17">
        <f>E9*1.23</f>
        <v>14760</v>
      </c>
    </row>
    <row r="9" spans="2:9" ht="23.25" customHeight="1" x14ac:dyDescent="0.25">
      <c r="B9" s="59"/>
      <c r="C9" s="9" t="s">
        <v>23</v>
      </c>
      <c r="D9" s="16">
        <v>12000</v>
      </c>
      <c r="E9" s="19">
        <f>D9</f>
        <v>12000</v>
      </c>
    </row>
    <row r="10" spans="2:9" ht="23.25" customHeight="1" x14ac:dyDescent="0.25">
      <c r="B10" s="59"/>
      <c r="C10" s="9" t="s">
        <v>24</v>
      </c>
      <c r="D10" s="12">
        <v>0</v>
      </c>
      <c r="E10" s="18">
        <v>20</v>
      </c>
    </row>
    <row r="11" spans="2:9" ht="23.25" customHeight="1" x14ac:dyDescent="0.25">
      <c r="B11" s="59"/>
      <c r="C11" s="9" t="s">
        <v>25</v>
      </c>
      <c r="D11" s="13">
        <f>D9-D9*D10%</f>
        <v>12000</v>
      </c>
      <c r="E11" s="19">
        <f>E9-E9*E10%</f>
        <v>9600</v>
      </c>
    </row>
    <row r="12" spans="2:9" ht="23.25" customHeight="1" x14ac:dyDescent="0.25">
      <c r="B12" s="59"/>
      <c r="C12" s="9" t="s">
        <v>26</v>
      </c>
      <c r="D12" s="12">
        <v>23</v>
      </c>
      <c r="E12" s="18">
        <v>8</v>
      </c>
    </row>
    <row r="13" spans="2:9" s="7" customFormat="1" ht="30.75" customHeight="1" thickBot="1" x14ac:dyDescent="0.3">
      <c r="B13" s="1" t="s">
        <v>27</v>
      </c>
      <c r="C13" s="10"/>
      <c r="D13" s="14">
        <f>D11*(100%+D12%)</f>
        <v>14760</v>
      </c>
      <c r="E13" s="20">
        <f>E11*(100%+E12%)</f>
        <v>10368</v>
      </c>
    </row>
    <row r="14" spans="2:9" ht="15.75" customHeight="1" thickBot="1" x14ac:dyDescent="0.3">
      <c r="B14" s="6"/>
      <c r="C14" s="6"/>
      <c r="D14" s="6"/>
      <c r="E14" s="6"/>
    </row>
    <row r="15" spans="2:9" ht="44.25" customHeight="1" x14ac:dyDescent="0.25">
      <c r="B15" s="2" t="s">
        <v>31</v>
      </c>
      <c r="C15" s="21"/>
      <c r="D15" s="25">
        <f>D13+D7</f>
        <v>22760</v>
      </c>
      <c r="E15" s="23">
        <f>E13+E7</f>
        <v>22528.800000000003</v>
      </c>
      <c r="I15" s="5"/>
    </row>
    <row r="16" spans="2:9" ht="44.25" customHeight="1" thickBot="1" x14ac:dyDescent="0.3">
      <c r="B16" s="3" t="s">
        <v>33</v>
      </c>
      <c r="C16" s="22"/>
      <c r="D16" s="26">
        <f>D15-E15</f>
        <v>231.19999999999709</v>
      </c>
      <c r="E16" s="24">
        <f>E15-D15</f>
        <v>-231.19999999999709</v>
      </c>
      <c r="I16" s="5"/>
    </row>
  </sheetData>
  <mergeCells count="10">
    <mergeCell ref="B2:E2"/>
    <mergeCell ref="I15:I16"/>
    <mergeCell ref="B14:E14"/>
    <mergeCell ref="B15:C15"/>
    <mergeCell ref="B16:C16"/>
    <mergeCell ref="B3:C3"/>
    <mergeCell ref="B13:C13"/>
    <mergeCell ref="B8:B12"/>
    <mergeCell ref="B4:B6"/>
    <mergeCell ref="B7:C7"/>
  </mergeCells>
  <conditionalFormatting sqref="D15:E15">
    <cfRule type="colorScale" priority="2">
      <colorScale>
        <cfvo type="min"/>
        <cfvo type="max"/>
        <color theme="6" tint="0.39997558519241921"/>
        <color rgb="FFFFC000"/>
      </colorScale>
    </cfRule>
  </conditionalFormatting>
  <conditionalFormatting sqref="D16:E16">
    <cfRule type="colorScale" priority="1">
      <colorScale>
        <cfvo type="min"/>
        <cfvo type="max"/>
        <color theme="6" tint="0.39997558519241921"/>
        <color rgb="FFFFC000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PORÓWNANIE</vt:lpstr>
      <vt:lpstr>KALKULATOR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Woźniak</dc:creator>
  <cp:lastModifiedBy>Dominik Woźniak</cp:lastModifiedBy>
  <cp:lastPrinted>2024-04-09T13:07:00Z</cp:lastPrinted>
  <dcterms:created xsi:type="dcterms:W3CDTF">2024-04-09T07:33:58Z</dcterms:created>
  <dcterms:modified xsi:type="dcterms:W3CDTF">2024-04-09T16:23:44Z</dcterms:modified>
</cp:coreProperties>
</file>